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Projects\ICLeagal\ICWEBAPI\ICLegalWebAPI\ICLegalWebAPI\ActulFiles\"/>
    </mc:Choice>
  </mc:AlternateContent>
  <bookViews>
    <workbookView xWindow="0" yWindow="0" windowWidth="19440" windowHeight="8715"/>
  </bookViews>
  <sheets>
    <sheet name="sheetName" sheetId="5" r:id="rId1"/>
    <sheet name="Sheet2" sheetId="16" state="hidden" r:id="rId2"/>
  </sheets>
  <calcPr calcId="152511"/>
</workbook>
</file>

<file path=xl/calcChain.xml><?xml version="1.0" encoding="utf-8"?>
<calcChain xmlns="http://schemas.openxmlformats.org/spreadsheetml/2006/main">
  <c r="N10" i="5" l="1"/>
  <c r="M10" i="5"/>
  <c r="L10" i="5"/>
  <c r="K10" i="5"/>
  <c r="P6" i="5" l="1"/>
  <c r="J6" i="5"/>
  <c r="O6" i="5" s="1"/>
  <c r="H9" i="5" l="1"/>
  <c r="J9" i="5" l="1"/>
  <c r="C14" i="5" s="1"/>
  <c r="I9" i="5" l="1"/>
  <c r="Q9" i="5" l="1"/>
  <c r="W9" i="5"/>
  <c r="V9" i="5"/>
  <c r="L39" i="16"/>
  <c r="H33" i="16"/>
  <c r="H32" i="16"/>
  <c r="H35" i="16" s="1"/>
  <c r="L27" i="16"/>
  <c r="H27" i="16"/>
  <c r="H26" i="16"/>
  <c r="L13" i="16"/>
  <c r="C19" i="16"/>
  <c r="H28" i="16" s="1"/>
  <c r="C18" i="16"/>
  <c r="C17" i="16"/>
  <c r="O14" i="16"/>
  <c r="N14" i="16"/>
  <c r="M14" i="16"/>
  <c r="X13" i="16"/>
  <c r="R13" i="16"/>
  <c r="Q13" i="16"/>
  <c r="P13" i="16"/>
  <c r="C16" i="16" s="1"/>
  <c r="K13" i="16"/>
  <c r="J13" i="16"/>
  <c r="I13" i="16"/>
  <c r="H13" i="16"/>
  <c r="X15" i="16" l="1"/>
  <c r="H34" i="16" s="1"/>
  <c r="O9" i="5"/>
  <c r="C12" i="5" s="1"/>
  <c r="H40" i="16"/>
  <c r="H29" i="16"/>
  <c r="H39" i="16"/>
  <c r="H38" i="16"/>
  <c r="M13" i="5"/>
  <c r="C13" i="5"/>
  <c r="H41" i="16" l="1"/>
</calcChain>
</file>

<file path=xl/sharedStrings.xml><?xml version="1.0" encoding="utf-8"?>
<sst xmlns="http://schemas.openxmlformats.org/spreadsheetml/2006/main" count="114" uniqueCount="63">
  <si>
    <t xml:space="preserve"> </t>
  </si>
  <si>
    <t xml:space="preserve">                                                                                                                                 </t>
  </si>
  <si>
    <t>INR BILLING</t>
  </si>
  <si>
    <t>Payment Received Details</t>
  </si>
  <si>
    <t>Sl.No.</t>
  </si>
  <si>
    <t xml:space="preserve">Client </t>
  </si>
  <si>
    <t>Partner</t>
  </si>
  <si>
    <t>Invoice no.</t>
  </si>
  <si>
    <t>Day</t>
  </si>
  <si>
    <t>Month</t>
  </si>
  <si>
    <t>Year</t>
  </si>
  <si>
    <t xml:space="preserve">Prof. fees </t>
  </si>
  <si>
    <t>OPE's</t>
  </si>
  <si>
    <t>Total Inv.Amt.</t>
  </si>
  <si>
    <t>Total o/s Amt.</t>
  </si>
  <si>
    <t>TDS if any</t>
  </si>
  <si>
    <t>Mode</t>
  </si>
  <si>
    <t>Cheque No.</t>
  </si>
  <si>
    <t>Cheque Dated</t>
  </si>
  <si>
    <t>Drawn on Bank</t>
  </si>
  <si>
    <t>Difference</t>
  </si>
  <si>
    <t xml:space="preserve">Received  Amount </t>
  </si>
  <si>
    <t>Recd. Day</t>
  </si>
  <si>
    <t>Recd. Month</t>
  </si>
  <si>
    <t>Recd. Year</t>
  </si>
  <si>
    <t>Banks  - deposited / Transfer</t>
  </si>
  <si>
    <t>Grand Total of TDS &amp; Payment Recd.</t>
  </si>
  <si>
    <t>Apr</t>
  </si>
  <si>
    <r>
      <t xml:space="preserve">Total amount </t>
    </r>
    <r>
      <rPr>
        <b/>
        <u/>
        <sz val="8"/>
        <color indexed="10"/>
        <rFont val="Trebuchet MS"/>
        <family val="2"/>
      </rPr>
      <t>outstanding till date for bills raised in FY 2015-16 US$</t>
    </r>
  </si>
  <si>
    <r>
      <t xml:space="preserve">Total amount </t>
    </r>
    <r>
      <rPr>
        <b/>
        <u/>
        <sz val="8"/>
        <color indexed="12"/>
        <rFont val="Trebuchet MS"/>
        <family val="2"/>
      </rPr>
      <t>outstanding till date for bills raised in FY 2015-16 in Rupees</t>
    </r>
  </si>
  <si>
    <t>USD</t>
  </si>
  <si>
    <t>IM</t>
  </si>
  <si>
    <t>Indrajit</t>
  </si>
  <si>
    <t>SR</t>
  </si>
  <si>
    <t>Partner wise total amount</t>
  </si>
  <si>
    <t>TC</t>
  </si>
  <si>
    <t>July</t>
  </si>
  <si>
    <t>After TDS</t>
  </si>
  <si>
    <r>
      <t xml:space="preserve">Total amount </t>
    </r>
    <r>
      <rPr>
        <b/>
        <u/>
        <sz val="8"/>
        <color rgb="FF002060"/>
        <rFont val="Trebuchet MS"/>
        <family val="2"/>
      </rPr>
      <t>bills raised in FY 2015-16 in Rupees &amp; USD</t>
    </r>
  </si>
  <si>
    <t>Total Outstanding</t>
  </si>
  <si>
    <t>Total Raised</t>
  </si>
  <si>
    <t>Total Received</t>
  </si>
  <si>
    <t>Bills raised in INR in the month of March 2016</t>
  </si>
  <si>
    <t>31.3.2016</t>
  </si>
  <si>
    <t>BILLS RAISED, OUTSTANDING &amp; RECEIVED STATUS FY 2016-2017</t>
  </si>
  <si>
    <t>Bill Raised in April 2016</t>
  </si>
  <si>
    <t>O/S BILLS OF FY 2016-17</t>
  </si>
  <si>
    <t>Osho Minerals (India) Pvt Ltd</t>
  </si>
  <si>
    <t>Service tax/14.0%</t>
  </si>
  <si>
    <t>Swachh B/0.5%</t>
  </si>
  <si>
    <t>Transcon Landscape Pvt Ltd</t>
  </si>
  <si>
    <t>As on 1st  April 2015</t>
  </si>
  <si>
    <t>Staragri Finance Limited</t>
  </si>
  <si>
    <t>TDS/10%</t>
  </si>
  <si>
    <t>Hard Copy Couriered</t>
  </si>
  <si>
    <t>Total o/s Amt.USD</t>
  </si>
  <si>
    <t>Recd. Date</t>
  </si>
  <si>
    <t>Courier Remark</t>
  </si>
  <si>
    <t>ABC (1st instalment)</t>
  </si>
  <si>
    <t>O/S BILLS OF FY @FinYear</t>
  </si>
  <si>
    <t>BILLS RAISED, OUTSTANDING &amp; RECEIVED STATUS FY @FinYear</t>
  </si>
  <si>
    <t>Total amount outstanding till date for bills raised in FY 2018-19 US$</t>
  </si>
  <si>
    <t>Total amount bills raised in FY 2019-20 in Rupees &amp;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</si>
</sst>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[$$-409]* #,##0.00_);_([$$-409]* \(#,##0.00\);_([$$-409]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8"/>
      <name val="Trebuchet MS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Trebuchet MS"/>
      <family val="2"/>
    </font>
    <font>
      <b/>
      <sz val="8"/>
      <name val="Trebuchet MS"/>
      <family val="2"/>
    </font>
    <font>
      <b/>
      <sz val="8"/>
      <color indexed="10"/>
      <name val="Trebuchet MS"/>
      <family val="2"/>
    </font>
    <font>
      <b/>
      <sz val="8"/>
      <color indexed="16"/>
      <name val="Trebuchet MS"/>
      <family val="2"/>
    </font>
    <font>
      <b/>
      <sz val="8"/>
      <color indexed="57"/>
      <name val="Trebuchet MS"/>
      <family val="2"/>
    </font>
    <font>
      <b/>
      <u/>
      <sz val="8"/>
      <color indexed="12"/>
      <name val="Trebuchet MS"/>
      <family val="2"/>
    </font>
    <font>
      <b/>
      <sz val="10"/>
      <name val="Arial"/>
      <family val="2"/>
    </font>
    <font>
      <b/>
      <sz val="10"/>
      <name val="Trebuchet MS"/>
      <family val="2"/>
    </font>
    <font>
      <b/>
      <u/>
      <sz val="8"/>
      <color indexed="10"/>
      <name val="Trebuchet MS"/>
      <family val="2"/>
    </font>
    <font>
      <sz val="10"/>
      <name val="Arial"/>
      <family val="2"/>
    </font>
    <font>
      <b/>
      <sz val="8"/>
      <color rgb="FF002060"/>
      <name val="Trebuchet MS"/>
      <family val="2"/>
    </font>
    <font>
      <b/>
      <u/>
      <sz val="8"/>
      <color rgb="FF002060"/>
      <name val="Trebuchet MS"/>
      <family val="2"/>
    </font>
    <font>
      <sz val="10"/>
      <color rgb="FFFF0000"/>
      <name val="Arial"/>
      <family val="2"/>
    </font>
    <font>
      <b/>
      <sz val="12"/>
      <color rgb="FF002060"/>
      <name val="Arial"/>
      <family val="2"/>
    </font>
    <font>
      <b/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7" fillId="0" borderId="0" applyFon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" fontId="9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164" fontId="7" fillId="0" borderId="4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166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justify" wrapText="1"/>
    </xf>
    <xf numFmtId="1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2" fillId="0" borderId="1" xfId="0" applyFont="1" applyBorder="1" applyAlignment="1">
      <alignment horizontal="left" vertical="justify" wrapText="1"/>
    </xf>
    <xf numFmtId="0" fontId="1" fillId="0" borderId="0" xfId="0" applyFont="1" applyFill="1"/>
    <xf numFmtId="0" fontId="0" fillId="0" borderId="0" xfId="0" applyFill="1"/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1" fontId="3" fillId="5" borderId="4" xfId="1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5" fillId="7" borderId="1" xfId="0" applyFont="1" applyFill="1" applyBorder="1"/>
    <xf numFmtId="0" fontId="5" fillId="6" borderId="1" xfId="0" applyFont="1" applyFill="1" applyBorder="1"/>
    <xf numFmtId="0" fontId="5" fillId="8" borderId="1" xfId="0" applyFont="1" applyFill="1" applyBorder="1"/>
    <xf numFmtId="1" fontId="3" fillId="5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justify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" fontId="14" fillId="0" borderId="0" xfId="0" applyNumberFormat="1" applyFont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3" borderId="1" xfId="0" applyFont="1" applyFill="1" applyBorder="1" applyAlignment="1"/>
    <xf numFmtId="1" fontId="1" fillId="9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67" fontId="20" fillId="11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3" fillId="2" borderId="4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2" fillId="5" borderId="4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justify" wrapText="1"/>
    </xf>
    <xf numFmtId="1" fontId="1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" fontId="9" fillId="13" borderId="1" xfId="1" applyNumberFormat="1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1" fontId="9" fillId="12" borderId="1" xfId="1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" fontId="9" fillId="14" borderId="1" xfId="1" applyNumberFormat="1" applyFont="1" applyFill="1" applyBorder="1" applyAlignment="1">
      <alignment horizontal="center"/>
    </xf>
    <xf numFmtId="1" fontId="9" fillId="5" borderId="1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/>
    </xf>
    <xf numFmtId="166" fontId="11" fillId="5" borderId="0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21" fillId="14" borderId="5" xfId="1" applyNumberFormat="1" applyFont="1" applyFill="1" applyBorder="1" applyAlignment="1">
      <alignment horizontal="center" vertical="center" wrapText="1"/>
    </xf>
    <xf numFmtId="1" fontId="21" fillId="14" borderId="3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 vertical="justify" wrapText="1"/>
    </xf>
    <xf numFmtId="0" fontId="14" fillId="0" borderId="7" xfId="0" applyFont="1" applyBorder="1" applyAlignment="1">
      <alignment horizontal="center" vertical="justify" wrapText="1"/>
    </xf>
    <xf numFmtId="0" fontId="14" fillId="0" borderId="8" xfId="0" applyFont="1" applyBorder="1" applyAlignment="1">
      <alignment horizontal="center" vertical="justify" wrapText="1"/>
    </xf>
    <xf numFmtId="0" fontId="14" fillId="0" borderId="9" xfId="0" applyFont="1" applyBorder="1" applyAlignment="1">
      <alignment horizontal="center" vertical="justify" wrapText="1"/>
    </xf>
    <xf numFmtId="0" fontId="14" fillId="0" borderId="10" xfId="0" applyFont="1" applyBorder="1" applyAlignment="1">
      <alignment horizontal="center" vertical="justify" wrapText="1"/>
    </xf>
    <xf numFmtId="0" fontId="14" fillId="0" borderId="11" xfId="0" applyFont="1" applyBorder="1" applyAlignment="1">
      <alignment horizontal="center" vertical="justify" wrapText="1"/>
    </xf>
    <xf numFmtId="1" fontId="15" fillId="12" borderId="6" xfId="0" applyNumberFormat="1" applyFont="1" applyFill="1" applyBorder="1" applyAlignment="1">
      <alignment horizontal="center" vertical="center"/>
    </xf>
    <xf numFmtId="1" fontId="15" fillId="12" borderId="7" xfId="0" applyNumberFormat="1" applyFont="1" applyFill="1" applyBorder="1" applyAlignment="1">
      <alignment horizontal="center" vertical="center"/>
    </xf>
    <xf numFmtId="1" fontId="15" fillId="12" borderId="8" xfId="0" applyNumberFormat="1" applyFont="1" applyFill="1" applyBorder="1" applyAlignment="1">
      <alignment horizontal="center" vertical="center"/>
    </xf>
    <xf numFmtId="1" fontId="15" fillId="12" borderId="9" xfId="0" applyNumberFormat="1" applyFont="1" applyFill="1" applyBorder="1" applyAlignment="1">
      <alignment horizontal="center" vertical="center"/>
    </xf>
    <xf numFmtId="1" fontId="15" fillId="12" borderId="10" xfId="0" applyNumberFormat="1" applyFont="1" applyFill="1" applyBorder="1" applyAlignment="1">
      <alignment horizontal="center" vertical="center"/>
    </xf>
    <xf numFmtId="1" fontId="15" fillId="12" borderId="11" xfId="0" applyNumberFormat="1" applyFont="1" applyFill="1" applyBorder="1" applyAlignment="1">
      <alignment horizontal="center" vertical="center"/>
    </xf>
    <xf numFmtId="1" fontId="8" fillId="13" borderId="2" xfId="1" applyNumberFormat="1" applyFont="1" applyFill="1" applyBorder="1" applyAlignment="1">
      <alignment horizontal="center" vertical="center" wrapText="1"/>
    </xf>
    <xf numFmtId="1" fontId="8" fillId="13" borderId="5" xfId="1" applyNumberFormat="1" applyFont="1" applyFill="1" applyBorder="1" applyAlignment="1">
      <alignment horizontal="center" vertical="center" wrapText="1"/>
    </xf>
    <xf numFmtId="1" fontId="8" fillId="13" borderId="3" xfId="1" applyNumberFormat="1" applyFont="1" applyFill="1" applyBorder="1" applyAlignment="1">
      <alignment horizontal="center" vertical="center" wrapText="1"/>
    </xf>
    <xf numFmtId="164" fontId="10" fillId="9" borderId="5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" fontId="12" fillId="0" borderId="5" xfId="1" applyNumberFormat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/>
    </xf>
    <xf numFmtId="1" fontId="21" fillId="0" borderId="5" xfId="1" applyNumberFormat="1" applyFont="1" applyBorder="1" applyAlignment="1">
      <alignment horizontal="center" vertical="center" wrapText="1"/>
    </xf>
    <xf numFmtId="1" fontId="21" fillId="0" borderId="3" xfId="1" applyNumberFormat="1" applyFont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Normal="100" workbookViewId="0">
      <pane ySplit="4" topLeftCell="A5" activePane="bottomLeft" state="frozen"/>
      <selection activeCell="E72" sqref="E72"/>
      <selection pane="bottomLeft" activeCell="B12" sqref="B12"/>
    </sheetView>
  </sheetViews>
  <sheetFormatPr defaultRowHeight="12.75" x14ac:dyDescent="0.2"/>
  <cols>
    <col min="1" max="1" width="5" style="34" customWidth="1"/>
    <col min="2" max="2" width="35.28515625" bestFit="1" customWidth="1"/>
    <col min="3" max="3" width="6.85546875" style="34" bestFit="1" customWidth="1"/>
    <col min="4" max="4" width="7.85546875" style="34" bestFit="1" customWidth="1"/>
    <col min="5" max="5" width="4.85546875" style="34" bestFit="1" customWidth="1"/>
    <col min="6" max="6" width="6" style="34" bestFit="1" customWidth="1"/>
    <col min="7" max="7" width="6.5703125" style="34" bestFit="1" customWidth="1"/>
    <col min="8" max="8" width="8.85546875" style="50" bestFit="1" customWidth="1"/>
    <col min="9" max="9" width="6.28515625" style="34" bestFit="1" customWidth="1"/>
    <col min="10" max="10" width="11.85546875" style="50" bestFit="1" customWidth="1"/>
    <col min="11" max="11" width="11.7109375" bestFit="1" customWidth="1"/>
    <col min="12" max="12" width="6" bestFit="1" customWidth="1"/>
    <col min="13" max="14" width="9" bestFit="1" customWidth="1"/>
    <col min="15" max="15" width="7.85546875" bestFit="1" customWidth="1"/>
    <col min="16" max="16" width="7.5703125" style="112" bestFit="1" customWidth="1"/>
    <col min="17" max="17" width="8.5703125" bestFit="1" customWidth="1"/>
    <col min="18" max="18" width="12.85546875" bestFit="1" customWidth="1"/>
    <col min="19" max="19" width="10" bestFit="1" customWidth="1"/>
    <col min="20" max="20" width="8.7109375" bestFit="1" customWidth="1"/>
    <col min="21" max="21" width="8.42578125" style="11" bestFit="1" customWidth="1"/>
    <col min="22" max="22" width="9.140625" bestFit="1" customWidth="1"/>
    <col min="23" max="23" width="10.140625" style="41" bestFit="1" customWidth="1"/>
    <col min="24" max="24" width="8.85546875" style="42" customWidth="1"/>
    <col min="25" max="25" width="24.28515625" style="42" bestFit="1" customWidth="1"/>
    <col min="26" max="26" width="0" hidden="1" customWidth="1"/>
    <col min="27" max="27" width="16.140625" customWidth="1"/>
  </cols>
  <sheetData>
    <row r="1" spans="1:27" x14ac:dyDescent="0.2">
      <c r="A1" s="94" t="s">
        <v>0</v>
      </c>
      <c r="B1" s="1"/>
      <c r="C1" s="94"/>
      <c r="D1" s="94"/>
      <c r="E1" s="94"/>
      <c r="F1" s="94"/>
      <c r="G1" s="94"/>
      <c r="H1" s="46"/>
      <c r="I1" s="94"/>
      <c r="J1" s="46"/>
      <c r="K1" s="94"/>
      <c r="L1" s="94"/>
      <c r="M1" s="94"/>
      <c r="N1" s="113"/>
      <c r="O1" s="94"/>
      <c r="P1" s="131"/>
      <c r="Q1" s="94"/>
      <c r="R1" s="94"/>
      <c r="S1" s="94"/>
      <c r="T1" s="94"/>
      <c r="U1" s="2"/>
      <c r="V1" s="94"/>
      <c r="W1" s="95"/>
      <c r="X1" s="95"/>
      <c r="Y1" s="3"/>
      <c r="Z1" s="4"/>
    </row>
    <row r="2" spans="1:27" x14ac:dyDescent="0.2">
      <c r="A2" s="94" t="s">
        <v>1</v>
      </c>
      <c r="B2" s="171" t="s">
        <v>60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5"/>
      <c r="Y2" s="3"/>
      <c r="Z2" s="4"/>
    </row>
    <row r="3" spans="1:27" ht="18" customHeight="1" x14ac:dyDescent="0.3">
      <c r="A3" s="3"/>
      <c r="B3" s="6" t="s">
        <v>59</v>
      </c>
      <c r="C3" s="172"/>
      <c r="D3" s="172"/>
      <c r="E3" s="172"/>
      <c r="F3" s="172"/>
      <c r="G3" s="172"/>
      <c r="H3" s="172" t="s">
        <v>2</v>
      </c>
      <c r="I3" s="172"/>
      <c r="J3" s="172"/>
      <c r="K3" s="172"/>
      <c r="L3" s="172"/>
      <c r="M3" s="172"/>
      <c r="N3" s="113"/>
      <c r="O3" s="3"/>
      <c r="P3" s="132"/>
      <c r="Q3" s="3"/>
      <c r="R3" s="173" t="s">
        <v>3</v>
      </c>
      <c r="S3" s="173"/>
      <c r="T3" s="173"/>
      <c r="U3" s="173"/>
      <c r="V3" s="173"/>
      <c r="W3" s="173"/>
      <c r="X3" s="173"/>
      <c r="Y3" s="173"/>
      <c r="Z3" s="7"/>
    </row>
    <row r="4" spans="1:27" s="11" customFormat="1" ht="30" customHeigh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47" t="s">
        <v>11</v>
      </c>
      <c r="I4" s="8" t="s">
        <v>12</v>
      </c>
      <c r="J4" s="47" t="s">
        <v>13</v>
      </c>
      <c r="K4" s="114" t="s">
        <v>11</v>
      </c>
      <c r="L4" s="114" t="s">
        <v>12</v>
      </c>
      <c r="M4" s="114" t="s">
        <v>13</v>
      </c>
      <c r="N4" s="114" t="s">
        <v>55</v>
      </c>
      <c r="O4" s="8" t="s">
        <v>14</v>
      </c>
      <c r="P4" s="133" t="s">
        <v>53</v>
      </c>
      <c r="Q4" s="106" t="s">
        <v>15</v>
      </c>
      <c r="R4" s="8" t="s">
        <v>16</v>
      </c>
      <c r="S4" s="8" t="s">
        <v>17</v>
      </c>
      <c r="T4" s="8" t="s">
        <v>18</v>
      </c>
      <c r="U4" s="8" t="s">
        <v>19</v>
      </c>
      <c r="V4" s="8" t="s">
        <v>20</v>
      </c>
      <c r="W4" s="9" t="s">
        <v>21</v>
      </c>
      <c r="X4" s="9" t="s">
        <v>56</v>
      </c>
      <c r="Y4" s="9" t="s">
        <v>25</v>
      </c>
      <c r="Z4" s="109" t="s">
        <v>54</v>
      </c>
      <c r="AA4" s="110" t="s">
        <v>57</v>
      </c>
    </row>
    <row r="5" spans="1:27" ht="14.25" customHeight="1" x14ac:dyDescent="0.3">
      <c r="A5" s="174"/>
      <c r="B5" s="175"/>
      <c r="C5" s="137"/>
      <c r="D5" s="137"/>
      <c r="E5" s="137"/>
      <c r="F5" s="137"/>
      <c r="G5" s="137"/>
      <c r="H5" s="138"/>
      <c r="I5" s="3"/>
      <c r="J5" s="52"/>
      <c r="K5" s="3"/>
      <c r="L5" s="3"/>
      <c r="M5" s="3"/>
      <c r="N5" s="3"/>
      <c r="O5" s="3"/>
      <c r="P5" s="3"/>
      <c r="Q5" s="3"/>
      <c r="R5" s="3"/>
      <c r="S5" s="72"/>
      <c r="T5" s="3"/>
      <c r="U5" s="12"/>
      <c r="V5" s="3"/>
      <c r="W5" s="3"/>
      <c r="X5" s="3"/>
      <c r="Y5" s="3"/>
      <c r="Z5" s="139"/>
      <c r="AA5" s="84"/>
    </row>
    <row r="6" spans="1:27" s="15" customFormat="1" x14ac:dyDescent="0.2">
      <c r="A6" s="14">
        <v>1</v>
      </c>
      <c r="B6" s="140" t="s">
        <v>58</v>
      </c>
      <c r="C6" s="13" t="s">
        <v>35</v>
      </c>
      <c r="D6" s="13">
        <v>1</v>
      </c>
      <c r="E6" s="13">
        <v>23</v>
      </c>
      <c r="F6" s="13" t="s">
        <v>36</v>
      </c>
      <c r="G6" s="13">
        <v>2019</v>
      </c>
      <c r="H6" s="57">
        <v>25</v>
      </c>
      <c r="I6" s="56">
        <v>0</v>
      </c>
      <c r="J6" s="57">
        <f t="shared" ref="J6" si="0">SUM(H6+I6)</f>
        <v>25</v>
      </c>
      <c r="K6" s="64"/>
      <c r="L6" s="64"/>
      <c r="M6" s="64"/>
      <c r="N6" s="64"/>
      <c r="O6" s="53">
        <f t="shared" ref="O6" si="1">SUM(J6)</f>
        <v>25</v>
      </c>
      <c r="P6" s="141">
        <f t="shared" ref="P6" si="2">H6*(1-10%)</f>
        <v>22.5</v>
      </c>
      <c r="Q6" s="56"/>
      <c r="R6" s="13"/>
      <c r="S6" s="142"/>
      <c r="T6" s="13"/>
      <c r="U6" s="14"/>
      <c r="V6" s="13"/>
      <c r="W6" s="13"/>
      <c r="X6" s="13"/>
      <c r="Y6" s="13"/>
      <c r="Z6" s="143"/>
      <c r="AA6" s="83"/>
    </row>
    <row r="7" spans="1:27" s="15" customFormat="1" x14ac:dyDescent="0.2">
      <c r="A7" s="14"/>
      <c r="B7" s="144"/>
      <c r="C7" s="145"/>
      <c r="D7" s="146"/>
      <c r="E7" s="146"/>
      <c r="F7" s="146"/>
      <c r="G7" s="147"/>
      <c r="H7" s="57"/>
      <c r="I7" s="56"/>
      <c r="J7" s="57"/>
      <c r="K7" s="64"/>
      <c r="L7" s="64"/>
      <c r="M7" s="64"/>
      <c r="N7" s="64"/>
      <c r="O7" s="53"/>
      <c r="P7" s="141"/>
      <c r="Q7" s="56"/>
      <c r="R7" s="13"/>
      <c r="S7" s="142"/>
      <c r="T7" s="13"/>
      <c r="U7" s="14"/>
      <c r="V7" s="13"/>
      <c r="W7" s="13"/>
      <c r="X7" s="13"/>
      <c r="Y7" s="13"/>
      <c r="Z7" s="143"/>
      <c r="AA7" s="83"/>
    </row>
    <row r="8" spans="1:27" s="15" customFormat="1" x14ac:dyDescent="0.2">
      <c r="A8" s="65"/>
      <c r="B8" s="80"/>
      <c r="C8" s="79"/>
      <c r="D8" s="129"/>
      <c r="E8" s="129"/>
      <c r="F8" s="129"/>
      <c r="G8" s="130"/>
      <c r="H8" s="67"/>
      <c r="I8" s="115"/>
      <c r="J8" s="67"/>
      <c r="K8" s="111"/>
      <c r="L8" s="111"/>
      <c r="M8" s="111"/>
      <c r="N8" s="111"/>
      <c r="O8" s="70"/>
      <c r="P8" s="78"/>
      <c r="Q8" s="115"/>
      <c r="R8" s="71"/>
      <c r="S8" s="73"/>
      <c r="T8" s="71"/>
      <c r="U8" s="65"/>
      <c r="V8" s="71"/>
      <c r="W8" s="71"/>
      <c r="X8" s="71"/>
      <c r="Y8" s="71"/>
      <c r="Z8" s="128"/>
      <c r="AA8" s="107"/>
    </row>
    <row r="9" spans="1:27" ht="14.25" x14ac:dyDescent="0.3">
      <c r="A9" s="16"/>
      <c r="B9" s="80"/>
      <c r="C9" s="150"/>
      <c r="D9" s="151"/>
      <c r="E9" s="151"/>
      <c r="F9" s="151"/>
      <c r="G9" s="152"/>
      <c r="H9" s="127">
        <f>SUM(H6:H6)</f>
        <v>25</v>
      </c>
      <c r="I9" s="127">
        <f>SUM(I6:I6)</f>
        <v>0</v>
      </c>
      <c r="J9" s="126">
        <f>SUM(J6:J6)</f>
        <v>25</v>
      </c>
      <c r="K9" s="18"/>
      <c r="L9" s="18"/>
      <c r="M9" s="18"/>
      <c r="N9" s="18"/>
      <c r="O9" s="122">
        <f>SUM(O6:O6)</f>
        <v>25</v>
      </c>
      <c r="P9" s="127"/>
      <c r="Q9" s="124">
        <f>SUM(Q6:Q6)</f>
        <v>0</v>
      </c>
      <c r="R9" s="16"/>
      <c r="S9" s="16"/>
      <c r="T9" s="16"/>
      <c r="U9" s="19"/>
      <c r="V9" s="125">
        <f>SUM(V6:V6)</f>
        <v>0</v>
      </c>
      <c r="W9" s="123">
        <f>SUM(W6:W6)</f>
        <v>0</v>
      </c>
      <c r="X9" s="16"/>
      <c r="Y9" s="16"/>
      <c r="Z9" s="108"/>
      <c r="AA9" s="82"/>
    </row>
    <row r="10" spans="1:27" ht="15" customHeight="1" x14ac:dyDescent="0.3">
      <c r="A10" s="16"/>
      <c r="B10" s="21"/>
      <c r="C10" s="153"/>
      <c r="D10" s="153"/>
      <c r="E10" s="153"/>
      <c r="F10" s="153"/>
      <c r="G10" s="153"/>
      <c r="H10" s="23"/>
      <c r="I10" s="22"/>
      <c r="J10" s="23"/>
      <c r="K10" s="23">
        <f>SUM(K6:K7)</f>
        <v>0</v>
      </c>
      <c r="L10" s="23">
        <f>SUM(L6:L7)</f>
        <v>0</v>
      </c>
      <c r="M10" s="23">
        <f>SUM(M6:M7)</f>
        <v>0</v>
      </c>
      <c r="N10" s="23">
        <f>SUM(N6:N7)</f>
        <v>0</v>
      </c>
      <c r="O10" s="23"/>
      <c r="P10" s="134"/>
      <c r="Q10" s="28"/>
      <c r="R10" s="28"/>
      <c r="S10" s="28"/>
      <c r="T10" s="28"/>
      <c r="U10" s="29"/>
      <c r="V10" s="30"/>
      <c r="W10" s="31"/>
      <c r="X10" s="32"/>
      <c r="Y10" s="33"/>
      <c r="Z10" s="7"/>
    </row>
    <row r="11" spans="1:27" ht="14.25" customHeight="1" x14ac:dyDescent="0.3">
      <c r="A11" s="24"/>
      <c r="B11" s="25"/>
      <c r="C11" s="24"/>
      <c r="D11" s="24"/>
      <c r="E11" s="24"/>
      <c r="F11" s="24"/>
      <c r="G11" s="24"/>
      <c r="H11" s="49"/>
      <c r="I11" s="27"/>
      <c r="J11" s="49"/>
      <c r="K11" s="26"/>
      <c r="L11" s="26"/>
      <c r="M11" s="26"/>
      <c r="N11" s="26"/>
      <c r="O11" s="26"/>
      <c r="P11" s="135"/>
      <c r="Q11" s="116"/>
      <c r="R11" s="116"/>
      <c r="S11" s="116"/>
      <c r="T11" s="117"/>
      <c r="U11" s="118"/>
      <c r="V11" s="119"/>
      <c r="W11" s="120"/>
      <c r="X11" s="38"/>
      <c r="Y11" s="33"/>
      <c r="Z11" s="7"/>
    </row>
    <row r="12" spans="1:27" ht="27" x14ac:dyDescent="0.3">
      <c r="B12" s="35" t="s">
        <v>61</v>
      </c>
      <c r="C12" s="166">
        <f>SUM(O9)</f>
        <v>25</v>
      </c>
      <c r="D12" s="167"/>
      <c r="E12" s="167"/>
      <c r="F12" s="167"/>
      <c r="G12" s="168"/>
      <c r="K12" s="34"/>
      <c r="L12" s="34"/>
      <c r="M12" s="34"/>
      <c r="N12" s="34"/>
      <c r="O12" s="34"/>
      <c r="P12" s="136"/>
      <c r="Q12" s="116"/>
      <c r="R12" s="116"/>
      <c r="S12" s="116"/>
      <c r="T12" s="119"/>
      <c r="U12" s="118"/>
      <c r="V12" s="119"/>
      <c r="W12" s="121"/>
      <c r="X12" s="38"/>
      <c r="Y12" s="33"/>
      <c r="Z12" s="7"/>
    </row>
    <row r="13" spans="1:27" ht="27" x14ac:dyDescent="0.2">
      <c r="B13" s="39" t="s">
        <v>61</v>
      </c>
      <c r="C13" s="169">
        <f>SUM(N10)</f>
        <v>0</v>
      </c>
      <c r="D13" s="169"/>
      <c r="E13" s="169"/>
      <c r="F13" s="169"/>
      <c r="G13" s="170"/>
      <c r="J13" s="154" t="s">
        <v>26</v>
      </c>
      <c r="K13" s="155"/>
      <c r="L13" s="156"/>
      <c r="M13" s="160">
        <f>SUM(W9,Q9)</f>
        <v>0</v>
      </c>
      <c r="N13" s="161"/>
      <c r="O13" s="161"/>
      <c r="P13" s="162"/>
    </row>
    <row r="14" spans="1:27" ht="13.5" customHeight="1" x14ac:dyDescent="0.2">
      <c r="A14"/>
      <c r="B14" s="81" t="s">
        <v>62</v>
      </c>
      <c r="C14" s="148">
        <f>SUM(J9)</f>
        <v>25</v>
      </c>
      <c r="D14" s="148"/>
      <c r="E14" s="148"/>
      <c r="F14" s="148"/>
      <c r="G14" s="149"/>
      <c r="H14" s="51"/>
      <c r="I14"/>
      <c r="J14" s="157"/>
      <c r="K14" s="158"/>
      <c r="L14" s="159"/>
      <c r="M14" s="163"/>
      <c r="N14" s="164"/>
      <c r="O14" s="164"/>
      <c r="P14" s="165"/>
    </row>
    <row r="15" spans="1:27" x14ac:dyDescent="0.2">
      <c r="J15" s="59"/>
      <c r="K15" s="61"/>
    </row>
    <row r="16" spans="1:27" x14ac:dyDescent="0.2">
      <c r="J16" s="63"/>
      <c r="K16" s="61"/>
    </row>
    <row r="17" spans="8:8" x14ac:dyDescent="0.2">
      <c r="H17" s="85"/>
    </row>
  </sheetData>
  <mergeCells count="13">
    <mergeCell ref="B2:W2"/>
    <mergeCell ref="C3:G3"/>
    <mergeCell ref="R3:Y3"/>
    <mergeCell ref="A5:B5"/>
    <mergeCell ref="H3:J3"/>
    <mergeCell ref="K3:M3"/>
    <mergeCell ref="C14:G14"/>
    <mergeCell ref="C9:G9"/>
    <mergeCell ref="C10:G10"/>
    <mergeCell ref="J13:L14"/>
    <mergeCell ref="M13:P14"/>
    <mergeCell ref="C12:G12"/>
    <mergeCell ref="C13:G13"/>
  </mergeCells>
  <pageMargins left="0.2" right="0.23" top="0.31" bottom="0.21" header="0.17" footer="0.16"/>
  <pageSetup paperSize="9" scale="4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workbookViewId="0">
      <selection activeCell="Q6" sqref="Q6"/>
    </sheetView>
  </sheetViews>
  <sheetFormatPr defaultRowHeight="12.75" x14ac:dyDescent="0.2"/>
  <cols>
    <col min="1" max="1" width="5" style="34" customWidth="1"/>
    <col min="2" max="2" width="32.5703125" bestFit="1" customWidth="1"/>
    <col min="3" max="3" width="7.140625" style="34" customWidth="1"/>
    <col min="4" max="4" width="7.5703125" style="34" customWidth="1"/>
    <col min="5" max="5" width="5.140625" style="34" customWidth="1"/>
    <col min="6" max="6" width="6.140625" style="34" customWidth="1"/>
    <col min="7" max="7" width="5.85546875" style="34" customWidth="1"/>
    <col min="8" max="8" width="12.140625" style="50" customWidth="1"/>
    <col min="9" max="11" width="9.140625" style="34"/>
    <col min="12" max="12" width="12" style="50" customWidth="1"/>
    <col min="13" max="14" width="9.140625" customWidth="1"/>
    <col min="16" max="17" width="8" customWidth="1"/>
    <col min="18" max="18" width="9.85546875" customWidth="1"/>
    <col min="19" max="19" width="9.140625" customWidth="1"/>
    <col min="20" max="20" width="11.7109375" customWidth="1"/>
    <col min="21" max="21" width="9.140625" customWidth="1"/>
    <col min="22" max="22" width="9.140625" style="11" customWidth="1"/>
    <col min="23" max="23" width="9.140625" customWidth="1"/>
    <col min="24" max="24" width="10.42578125" style="41" customWidth="1"/>
    <col min="25" max="25" width="6.140625" style="42" customWidth="1"/>
    <col min="26" max="26" width="6.42578125" style="42" customWidth="1"/>
    <col min="27" max="27" width="6.28515625" style="42" customWidth="1"/>
    <col min="28" max="28" width="28.85546875" style="42" bestFit="1" customWidth="1"/>
  </cols>
  <sheetData>
    <row r="1" spans="1:29" x14ac:dyDescent="0.2">
      <c r="A1" s="100" t="s">
        <v>0</v>
      </c>
      <c r="B1" s="1" t="s">
        <v>51</v>
      </c>
      <c r="C1" s="100"/>
      <c r="D1" s="100"/>
      <c r="E1" s="100"/>
      <c r="F1" s="100"/>
      <c r="G1" s="100"/>
      <c r="H1" s="46"/>
      <c r="I1" s="100"/>
      <c r="J1" s="100"/>
      <c r="K1" s="100"/>
      <c r="L1" s="46"/>
      <c r="M1" s="100"/>
      <c r="N1" s="100"/>
      <c r="O1" s="100"/>
      <c r="P1" s="100"/>
      <c r="Q1" s="100"/>
      <c r="R1" s="100"/>
      <c r="S1" s="100"/>
      <c r="T1" s="100"/>
      <c r="U1" s="100"/>
      <c r="V1" s="2"/>
      <c r="W1" s="100"/>
      <c r="X1" s="101"/>
      <c r="Y1" s="101"/>
      <c r="Z1" s="101"/>
      <c r="AA1" s="101"/>
      <c r="AB1" s="3"/>
      <c r="AC1" s="4"/>
    </row>
    <row r="2" spans="1:29" x14ac:dyDescent="0.2">
      <c r="A2" s="100" t="s">
        <v>1</v>
      </c>
      <c r="B2" s="171" t="s">
        <v>44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5"/>
      <c r="Z2" s="5"/>
      <c r="AA2" s="5"/>
      <c r="AB2" s="3"/>
      <c r="AC2" s="4"/>
    </row>
    <row r="3" spans="1:29" ht="18" customHeight="1" x14ac:dyDescent="0.3">
      <c r="A3" s="3"/>
      <c r="B3" s="6" t="s">
        <v>46</v>
      </c>
      <c r="C3" s="172"/>
      <c r="D3" s="172"/>
      <c r="E3" s="172"/>
      <c r="F3" s="172"/>
      <c r="G3" s="172"/>
      <c r="H3" s="172" t="s">
        <v>2</v>
      </c>
      <c r="I3" s="172"/>
      <c r="J3" s="172"/>
      <c r="K3" s="172"/>
      <c r="L3" s="172"/>
      <c r="M3" s="172"/>
      <c r="N3" s="172"/>
      <c r="O3" s="172"/>
      <c r="P3" s="3"/>
      <c r="Q3" s="3"/>
      <c r="R3" s="3"/>
      <c r="S3" s="173" t="s">
        <v>3</v>
      </c>
      <c r="T3" s="173"/>
      <c r="U3" s="173"/>
      <c r="V3" s="173"/>
      <c r="W3" s="173"/>
      <c r="X3" s="173"/>
      <c r="Y3" s="173"/>
      <c r="Z3" s="173"/>
      <c r="AA3" s="173"/>
      <c r="AB3" s="173"/>
      <c r="AC3" s="7"/>
    </row>
    <row r="4" spans="1:29" s="11" customFormat="1" ht="30" customHeigh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47" t="s">
        <v>11</v>
      </c>
      <c r="I4" s="8" t="s">
        <v>12</v>
      </c>
      <c r="J4" s="8" t="s">
        <v>48</v>
      </c>
      <c r="K4" s="8" t="s">
        <v>49</v>
      </c>
      <c r="L4" s="47" t="s">
        <v>13</v>
      </c>
      <c r="M4" s="8" t="s">
        <v>11</v>
      </c>
      <c r="N4" s="8" t="s">
        <v>12</v>
      </c>
      <c r="O4" s="8" t="s">
        <v>13</v>
      </c>
      <c r="P4" s="8" t="s">
        <v>14</v>
      </c>
      <c r="Q4" s="8" t="s">
        <v>37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9" t="s">
        <v>21</v>
      </c>
      <c r="Y4" s="9" t="s">
        <v>22</v>
      </c>
      <c r="Z4" s="9" t="s">
        <v>23</v>
      </c>
      <c r="AA4" s="9" t="s">
        <v>24</v>
      </c>
      <c r="AB4" s="9" t="s">
        <v>25</v>
      </c>
      <c r="AC4" s="10"/>
    </row>
    <row r="5" spans="1:29" ht="14.25" customHeight="1" x14ac:dyDescent="0.3">
      <c r="A5" s="174" t="s">
        <v>45</v>
      </c>
      <c r="B5" s="175"/>
      <c r="C5" s="101"/>
      <c r="D5" s="101"/>
      <c r="E5" s="101"/>
      <c r="F5" s="101"/>
      <c r="G5" s="101"/>
      <c r="H5" s="46"/>
      <c r="I5" s="3"/>
      <c r="J5" s="3"/>
      <c r="K5" s="3"/>
      <c r="L5" s="52"/>
      <c r="M5" s="3"/>
      <c r="N5" s="3"/>
      <c r="O5" s="3"/>
      <c r="P5" s="3"/>
      <c r="Q5" s="3"/>
      <c r="R5" s="3"/>
      <c r="S5" s="3"/>
      <c r="T5" s="72"/>
      <c r="U5" s="3"/>
      <c r="V5" s="12"/>
      <c r="W5" s="3"/>
      <c r="X5" s="3"/>
      <c r="Y5" s="3"/>
      <c r="Z5" s="3"/>
      <c r="AA5" s="3"/>
      <c r="AB5" s="3"/>
      <c r="AC5" s="7"/>
    </row>
    <row r="6" spans="1:29" s="15" customFormat="1" x14ac:dyDescent="0.2">
      <c r="A6" s="45">
        <v>1</v>
      </c>
      <c r="B6" s="55" t="s">
        <v>47</v>
      </c>
      <c r="C6" s="105" t="s">
        <v>32</v>
      </c>
      <c r="D6" s="105">
        <v>2001</v>
      </c>
      <c r="E6" s="105">
        <v>2</v>
      </c>
      <c r="F6" s="105" t="s">
        <v>27</v>
      </c>
      <c r="G6" s="105">
        <v>2016</v>
      </c>
      <c r="H6" s="104">
        <v>18000</v>
      </c>
      <c r="I6" s="105">
        <v>0</v>
      </c>
      <c r="J6" s="43">
        <v>2520</v>
      </c>
      <c r="K6" s="43">
        <v>90</v>
      </c>
      <c r="L6" s="104">
        <v>20610</v>
      </c>
      <c r="M6" s="44"/>
      <c r="N6" s="44"/>
      <c r="O6" s="44"/>
      <c r="P6" s="54">
        <v>20610</v>
      </c>
      <c r="Q6" s="58">
        <v>18810</v>
      </c>
      <c r="R6" s="96"/>
      <c r="S6" s="71"/>
      <c r="T6" s="73"/>
      <c r="U6" s="71"/>
      <c r="V6" s="65"/>
      <c r="W6" s="71"/>
      <c r="X6" s="71"/>
      <c r="Y6" s="71"/>
      <c r="Z6" s="71"/>
      <c r="AA6" s="71"/>
      <c r="AB6" s="13"/>
    </row>
    <row r="7" spans="1:29" s="15" customFormat="1" x14ac:dyDescent="0.2">
      <c r="A7" s="45">
        <v>2</v>
      </c>
      <c r="B7" s="55" t="s">
        <v>50</v>
      </c>
      <c r="C7" s="105" t="s">
        <v>32</v>
      </c>
      <c r="D7" s="105">
        <v>2002</v>
      </c>
      <c r="E7" s="105">
        <v>2</v>
      </c>
      <c r="F7" s="105" t="s">
        <v>27</v>
      </c>
      <c r="G7" s="105">
        <v>2016</v>
      </c>
      <c r="H7" s="104">
        <v>200000</v>
      </c>
      <c r="I7" s="105">
        <v>0</v>
      </c>
      <c r="J7" s="43">
        <v>28000</v>
      </c>
      <c r="K7" s="43">
        <v>1000</v>
      </c>
      <c r="L7" s="104">
        <v>229000</v>
      </c>
      <c r="M7" s="44"/>
      <c r="N7" s="44"/>
      <c r="O7" s="43"/>
      <c r="P7" s="54">
        <v>229000</v>
      </c>
      <c r="Q7" s="58">
        <v>209000</v>
      </c>
      <c r="R7" s="96"/>
      <c r="S7" s="71"/>
      <c r="T7" s="73"/>
      <c r="U7" s="71"/>
      <c r="V7" s="65"/>
      <c r="W7" s="71"/>
      <c r="X7" s="71"/>
      <c r="Y7" s="71"/>
      <c r="Z7" s="71"/>
      <c r="AA7" s="13"/>
      <c r="AB7" s="13"/>
    </row>
    <row r="8" spans="1:29" s="15" customFormat="1" x14ac:dyDescent="0.2">
      <c r="A8" s="45">
        <v>3</v>
      </c>
      <c r="B8" s="55" t="s">
        <v>52</v>
      </c>
      <c r="C8" s="105" t="s">
        <v>32</v>
      </c>
      <c r="D8" s="45">
        <v>2003</v>
      </c>
      <c r="E8" s="105">
        <v>4</v>
      </c>
      <c r="F8" s="105" t="s">
        <v>27</v>
      </c>
      <c r="G8" s="105">
        <v>2016</v>
      </c>
      <c r="H8" s="104">
        <v>75000</v>
      </c>
      <c r="I8" s="105">
        <v>0</v>
      </c>
      <c r="J8" s="105">
        <v>10500</v>
      </c>
      <c r="K8" s="105">
        <v>375</v>
      </c>
      <c r="L8" s="104">
        <v>85875</v>
      </c>
      <c r="M8" s="44"/>
      <c r="N8" s="44"/>
      <c r="O8" s="43"/>
      <c r="P8" s="54">
        <v>85875</v>
      </c>
      <c r="Q8" s="58">
        <v>78375</v>
      </c>
      <c r="R8" s="96"/>
      <c r="S8" s="71"/>
      <c r="T8" s="73"/>
      <c r="U8" s="71"/>
      <c r="V8" s="65"/>
      <c r="W8" s="71"/>
      <c r="X8" s="71"/>
      <c r="Y8" s="71"/>
      <c r="Z8" s="71"/>
      <c r="AA8" s="13"/>
      <c r="AB8" s="13"/>
    </row>
    <row r="9" spans="1:29" s="15" customFormat="1" x14ac:dyDescent="0.2">
      <c r="A9" s="65"/>
      <c r="B9" s="66"/>
      <c r="C9" s="96"/>
      <c r="D9" s="65"/>
      <c r="E9" s="96"/>
      <c r="F9" s="96"/>
      <c r="G9" s="96"/>
      <c r="H9" s="67"/>
      <c r="I9" s="96"/>
      <c r="J9" s="96"/>
      <c r="K9" s="96"/>
      <c r="L9" s="67"/>
      <c r="M9" s="69"/>
      <c r="N9" s="69"/>
      <c r="O9" s="68"/>
      <c r="P9" s="70"/>
      <c r="Q9" s="78"/>
      <c r="R9" s="96"/>
      <c r="S9" s="71"/>
      <c r="T9" s="73"/>
      <c r="U9" s="71"/>
      <c r="V9" s="65"/>
      <c r="W9" s="71"/>
      <c r="X9" s="71"/>
      <c r="Y9" s="71"/>
      <c r="Z9" s="71"/>
      <c r="AA9" s="13"/>
      <c r="AB9" s="13"/>
    </row>
    <row r="10" spans="1:29" s="15" customFormat="1" x14ac:dyDescent="0.2">
      <c r="A10" s="65"/>
      <c r="B10" s="66"/>
      <c r="C10" s="96"/>
      <c r="D10" s="65"/>
      <c r="E10" s="96"/>
      <c r="F10" s="96"/>
      <c r="G10" s="96"/>
      <c r="H10" s="67"/>
      <c r="I10" s="96"/>
      <c r="J10" s="96"/>
      <c r="K10" s="96"/>
      <c r="L10" s="67"/>
      <c r="M10" s="69"/>
      <c r="N10" s="69"/>
      <c r="O10" s="68"/>
      <c r="P10" s="70"/>
      <c r="Q10" s="78"/>
      <c r="R10" s="96"/>
      <c r="S10" s="71"/>
      <c r="T10" s="73"/>
      <c r="U10" s="71"/>
      <c r="V10" s="65"/>
      <c r="W10" s="71"/>
      <c r="X10" s="71"/>
      <c r="Y10" s="71"/>
      <c r="Z10" s="71"/>
      <c r="AA10" s="13"/>
      <c r="AB10" s="13"/>
    </row>
    <row r="11" spans="1:29" s="15" customFormat="1" x14ac:dyDescent="0.2">
      <c r="A11" s="65"/>
      <c r="B11" s="66"/>
      <c r="C11" s="96"/>
      <c r="D11" s="65"/>
      <c r="E11" s="96"/>
      <c r="F11" s="96"/>
      <c r="G11" s="96"/>
      <c r="H11" s="67"/>
      <c r="I11" s="96"/>
      <c r="J11" s="96"/>
      <c r="K11" s="96"/>
      <c r="L11" s="67"/>
      <c r="M11" s="69"/>
      <c r="N11" s="69"/>
      <c r="O11" s="68"/>
      <c r="P11" s="70"/>
      <c r="Q11" s="78"/>
      <c r="R11" s="96"/>
      <c r="S11" s="71"/>
      <c r="T11" s="73"/>
      <c r="U11" s="71"/>
      <c r="V11" s="65"/>
      <c r="W11" s="71"/>
      <c r="X11" s="71"/>
      <c r="Y11" s="71"/>
      <c r="Z11" s="71"/>
      <c r="AA11" s="13"/>
      <c r="AB11" s="13"/>
    </row>
    <row r="12" spans="1:29" s="15" customFormat="1" x14ac:dyDescent="0.2">
      <c r="A12" s="65"/>
      <c r="B12" s="80"/>
      <c r="C12" s="96"/>
      <c r="D12" s="96"/>
      <c r="E12" s="96"/>
      <c r="F12" s="96"/>
      <c r="G12" s="96"/>
      <c r="H12" s="67"/>
      <c r="I12" s="96"/>
      <c r="J12" s="96"/>
      <c r="K12" s="96"/>
      <c r="L12" s="67"/>
      <c r="M12" s="69"/>
      <c r="N12" s="69"/>
      <c r="O12" s="69"/>
      <c r="P12" s="70"/>
      <c r="Q12" s="78"/>
      <c r="R12" s="96"/>
      <c r="S12" s="71"/>
      <c r="T12" s="73"/>
      <c r="U12" s="71"/>
      <c r="V12" s="65"/>
      <c r="W12" s="71"/>
      <c r="X12" s="71"/>
      <c r="Y12" s="71"/>
      <c r="Z12" s="71"/>
      <c r="AA12" s="13"/>
      <c r="AB12" s="13"/>
    </row>
    <row r="13" spans="1:29" ht="14.25" x14ac:dyDescent="0.3">
      <c r="A13" s="16"/>
      <c r="B13" s="17"/>
      <c r="C13" s="150"/>
      <c r="D13" s="151"/>
      <c r="E13" s="151"/>
      <c r="F13" s="151"/>
      <c r="G13" s="152"/>
      <c r="H13" s="48">
        <f>SUM(H6:H12)</f>
        <v>293000</v>
      </c>
      <c r="I13" s="48">
        <f>SUM(I6:I12)</f>
        <v>0</v>
      </c>
      <c r="J13" s="48">
        <f>SUM(J6:J12)</f>
        <v>41020</v>
      </c>
      <c r="K13" s="48">
        <f>SUM(K6:K12)</f>
        <v>1465</v>
      </c>
      <c r="L13" s="48">
        <f>SUM(L6:L12)</f>
        <v>335485</v>
      </c>
      <c r="M13" s="18"/>
      <c r="N13" s="18"/>
      <c r="O13" s="18"/>
      <c r="P13" s="48">
        <f>SUM(P6:P12)</f>
        <v>335485</v>
      </c>
      <c r="Q13" s="48">
        <f>SUM(Q6:Q12)</f>
        <v>306185</v>
      </c>
      <c r="R13" s="18">
        <f>SUM(R6:R12)</f>
        <v>0</v>
      </c>
      <c r="S13" s="16"/>
      <c r="T13" s="16"/>
      <c r="U13" s="16"/>
      <c r="V13" s="19"/>
      <c r="W13" s="16"/>
      <c r="X13" s="20">
        <f>SUM(X6:X12)</f>
        <v>0</v>
      </c>
      <c r="Y13" s="16"/>
      <c r="Z13" s="16"/>
      <c r="AA13" s="16"/>
      <c r="AB13" s="16"/>
      <c r="AC13" s="7"/>
    </row>
    <row r="14" spans="1:29" ht="15" customHeight="1" x14ac:dyDescent="0.3">
      <c r="A14" s="16"/>
      <c r="B14" s="21"/>
      <c r="C14" s="153"/>
      <c r="D14" s="153"/>
      <c r="E14" s="153"/>
      <c r="F14" s="153"/>
      <c r="G14" s="153"/>
      <c r="H14" s="23"/>
      <c r="I14" s="22"/>
      <c r="J14" s="22"/>
      <c r="K14" s="22"/>
      <c r="L14" s="23"/>
      <c r="M14" s="23">
        <f>SUM(M6:M12)</f>
        <v>0</v>
      </c>
      <c r="N14" s="23">
        <f>SUM(N6:N12)</f>
        <v>0</v>
      </c>
      <c r="O14" s="23">
        <f>SUM(O6:O12)</f>
        <v>0</v>
      </c>
      <c r="P14" s="23"/>
      <c r="Q14" s="23"/>
      <c r="R14" s="28"/>
      <c r="S14" s="28"/>
      <c r="T14" s="28"/>
      <c r="U14" s="28"/>
      <c r="V14" s="29"/>
      <c r="W14" s="30"/>
      <c r="X14" s="31"/>
      <c r="Y14" s="32"/>
      <c r="Z14" s="32"/>
      <c r="AA14" s="32"/>
      <c r="AB14" s="33"/>
      <c r="AC14" s="7"/>
    </row>
    <row r="15" spans="1:29" ht="14.25" x14ac:dyDescent="0.3">
      <c r="A15" s="24"/>
      <c r="B15" s="25"/>
      <c r="C15" s="24"/>
      <c r="D15" s="24"/>
      <c r="E15" s="24"/>
      <c r="F15" s="24"/>
      <c r="G15" s="24"/>
      <c r="H15" s="49"/>
      <c r="I15" s="27"/>
      <c r="J15" s="27"/>
      <c r="K15" s="27"/>
      <c r="L15" s="49"/>
      <c r="M15" s="26"/>
      <c r="N15" s="26"/>
      <c r="O15" s="26"/>
      <c r="P15" s="26"/>
      <c r="Q15" s="26"/>
      <c r="R15" s="154" t="s">
        <v>26</v>
      </c>
      <c r="S15" s="155"/>
      <c r="T15" s="156"/>
      <c r="U15" s="36"/>
      <c r="V15" s="37"/>
      <c r="W15" s="103"/>
      <c r="X15" s="177">
        <f>SUM(R13,X13)</f>
        <v>0</v>
      </c>
      <c r="Y15" s="38"/>
      <c r="Z15" s="38"/>
      <c r="AA15" s="38"/>
      <c r="AB15" s="33"/>
      <c r="AC15" s="7"/>
    </row>
    <row r="16" spans="1:29" ht="27" x14ac:dyDescent="0.3">
      <c r="B16" s="35" t="s">
        <v>29</v>
      </c>
      <c r="C16" s="179">
        <f>SUM(P13)</f>
        <v>335485</v>
      </c>
      <c r="D16" s="179"/>
      <c r="E16" s="179"/>
      <c r="F16" s="179"/>
      <c r="G16" s="180"/>
      <c r="M16" s="34"/>
      <c r="N16" s="34"/>
      <c r="O16" s="34"/>
      <c r="P16" s="34"/>
      <c r="Q16" s="34"/>
      <c r="R16" s="157"/>
      <c r="S16" s="158"/>
      <c r="T16" s="159"/>
      <c r="U16" s="103"/>
      <c r="V16" s="37"/>
      <c r="W16" s="103"/>
      <c r="X16" s="178"/>
      <c r="Y16" s="38"/>
      <c r="Z16" s="38"/>
      <c r="AA16" s="38"/>
      <c r="AB16" s="33"/>
      <c r="AC16" s="7"/>
    </row>
    <row r="17" spans="1:17" ht="27" x14ac:dyDescent="0.2">
      <c r="B17" s="39" t="s">
        <v>28</v>
      </c>
      <c r="C17" s="181">
        <f>-SUM(P14)</f>
        <v>0</v>
      </c>
      <c r="D17" s="181"/>
      <c r="E17" s="181"/>
      <c r="F17" s="181"/>
      <c r="G17" s="182"/>
      <c r="L17" s="59"/>
      <c r="M17" s="60"/>
      <c r="N17" s="34"/>
      <c r="O17" s="34"/>
      <c r="P17" s="34"/>
      <c r="Q17" s="34"/>
    </row>
    <row r="18" spans="1:17" ht="27" x14ac:dyDescent="0.2">
      <c r="A18"/>
      <c r="B18" s="40" t="s">
        <v>42</v>
      </c>
      <c r="C18" s="183">
        <f>SUM(L6:L7)</f>
        <v>249610</v>
      </c>
      <c r="D18" s="183"/>
      <c r="E18" s="183"/>
      <c r="F18" s="183"/>
      <c r="G18" s="184"/>
      <c r="H18" s="51"/>
      <c r="I18"/>
      <c r="J18"/>
      <c r="K18"/>
      <c r="L18" s="59"/>
      <c r="M18" s="61"/>
      <c r="O18" s="51"/>
    </row>
    <row r="19" spans="1:17" ht="27" x14ac:dyDescent="0.2">
      <c r="B19" s="81" t="s">
        <v>38</v>
      </c>
      <c r="C19" s="185">
        <f>SUM(L13+X12)</f>
        <v>335485</v>
      </c>
      <c r="D19" s="185"/>
      <c r="E19" s="185"/>
      <c r="F19" s="185"/>
      <c r="G19" s="186"/>
      <c r="L19" s="59"/>
      <c r="M19" s="61"/>
    </row>
    <row r="20" spans="1:17" ht="14.25" hidden="1" x14ac:dyDescent="0.3">
      <c r="B20" s="74" t="s">
        <v>34</v>
      </c>
      <c r="L20" s="60"/>
      <c r="M20" s="61"/>
    </row>
    <row r="21" spans="1:17" ht="14.25" hidden="1" x14ac:dyDescent="0.3">
      <c r="B21" s="76" t="s">
        <v>31</v>
      </c>
      <c r="L21" s="62"/>
      <c r="M21" s="61"/>
    </row>
    <row r="22" spans="1:17" ht="14.25" hidden="1" x14ac:dyDescent="0.3">
      <c r="B22" s="75" t="s">
        <v>33</v>
      </c>
      <c r="L22" s="63"/>
      <c r="M22" s="61"/>
    </row>
    <row r="23" spans="1:17" ht="14.25" hidden="1" x14ac:dyDescent="0.3">
      <c r="B23" s="77" t="s">
        <v>35</v>
      </c>
      <c r="L23" s="63"/>
      <c r="M23" s="61"/>
    </row>
    <row r="24" spans="1:17" x14ac:dyDescent="0.2">
      <c r="L24" s="63"/>
      <c r="M24" s="61"/>
    </row>
    <row r="25" spans="1:17" x14ac:dyDescent="0.2">
      <c r="E25" s="187" t="s">
        <v>40</v>
      </c>
      <c r="F25" s="188"/>
      <c r="G25" s="188"/>
      <c r="H25" s="188"/>
      <c r="I25" s="189"/>
      <c r="J25" s="102"/>
      <c r="K25" s="102"/>
      <c r="L25" s="91" t="s">
        <v>30</v>
      </c>
    </row>
    <row r="26" spans="1:17" x14ac:dyDescent="0.2">
      <c r="E26" s="176" t="s">
        <v>35</v>
      </c>
      <c r="F26" s="176"/>
      <c r="G26" s="176"/>
      <c r="H26" s="86" t="e">
        <f>sheetName!#REF!</f>
        <v>#REF!</v>
      </c>
      <c r="I26" s="89"/>
      <c r="J26" s="89"/>
      <c r="K26" s="89"/>
      <c r="L26" s="92"/>
    </row>
    <row r="27" spans="1:17" x14ac:dyDescent="0.2">
      <c r="E27" s="176" t="s">
        <v>33</v>
      </c>
      <c r="F27" s="176"/>
      <c r="G27" s="176"/>
      <c r="H27" s="86" t="e">
        <f>#REF!</f>
        <v>#REF!</v>
      </c>
      <c r="I27" s="89"/>
      <c r="J27" s="89"/>
      <c r="K27" s="89"/>
      <c r="L27" s="93" t="e">
        <f>SUM(#REF!)</f>
        <v>#REF!</v>
      </c>
    </row>
    <row r="28" spans="1:17" x14ac:dyDescent="0.2">
      <c r="E28" s="176" t="s">
        <v>31</v>
      </c>
      <c r="F28" s="176"/>
      <c r="G28" s="176"/>
      <c r="H28" s="86">
        <f>C19</f>
        <v>335485</v>
      </c>
      <c r="I28" s="89"/>
      <c r="J28" s="89"/>
      <c r="K28" s="89"/>
      <c r="L28" s="92"/>
    </row>
    <row r="29" spans="1:17" x14ac:dyDescent="0.2">
      <c r="E29" s="90" t="s">
        <v>40</v>
      </c>
      <c r="F29" s="90"/>
      <c r="G29" s="90"/>
      <c r="H29" s="87" t="e">
        <f>SUM(H28+H27+I27+H26)</f>
        <v>#REF!</v>
      </c>
      <c r="I29" s="88" t="s">
        <v>43</v>
      </c>
      <c r="J29" s="88"/>
      <c r="K29" s="88"/>
      <c r="L29" s="92"/>
    </row>
    <row r="31" spans="1:17" x14ac:dyDescent="0.2">
      <c r="E31" s="187" t="s">
        <v>41</v>
      </c>
      <c r="F31" s="188"/>
      <c r="G31" s="188"/>
      <c r="H31" s="188"/>
      <c r="I31" s="189"/>
      <c r="J31" s="97"/>
      <c r="K31" s="97"/>
    </row>
    <row r="32" spans="1:17" x14ac:dyDescent="0.2">
      <c r="E32" s="176" t="s">
        <v>35</v>
      </c>
      <c r="F32" s="176"/>
      <c r="G32" s="176"/>
      <c r="H32" s="86" t="e">
        <f>sheetName!#REF!</f>
        <v>#REF!</v>
      </c>
      <c r="I32" s="89"/>
      <c r="J32" s="98"/>
      <c r="K32" s="98"/>
    </row>
    <row r="33" spans="5:12" x14ac:dyDescent="0.2">
      <c r="E33" s="176" t="s">
        <v>33</v>
      </c>
      <c r="F33" s="176"/>
      <c r="G33" s="176"/>
      <c r="H33" s="86" t="e">
        <f>#REF!</f>
        <v>#REF!</v>
      </c>
      <c r="I33" s="89"/>
      <c r="J33" s="98"/>
      <c r="K33" s="98"/>
    </row>
    <row r="34" spans="5:12" x14ac:dyDescent="0.2">
      <c r="E34" s="176" t="s">
        <v>31</v>
      </c>
      <c r="F34" s="176"/>
      <c r="G34" s="176"/>
      <c r="H34" s="86">
        <f>X15</f>
        <v>0</v>
      </c>
      <c r="I34" s="89"/>
      <c r="J34" s="98"/>
      <c r="K34" s="98"/>
    </row>
    <row r="35" spans="5:12" x14ac:dyDescent="0.2">
      <c r="E35" s="90" t="s">
        <v>41</v>
      </c>
      <c r="F35" s="90"/>
      <c r="G35" s="90"/>
      <c r="H35" s="87" t="e">
        <f>SUM(H32:H34)</f>
        <v>#REF!</v>
      </c>
      <c r="I35" s="88" t="s">
        <v>43</v>
      </c>
      <c r="J35" s="99"/>
      <c r="K35" s="99"/>
    </row>
    <row r="37" spans="5:12" x14ac:dyDescent="0.2">
      <c r="E37" s="187" t="s">
        <v>39</v>
      </c>
      <c r="F37" s="188"/>
      <c r="G37" s="188"/>
      <c r="H37" s="188"/>
      <c r="I37" s="189"/>
      <c r="J37" s="102"/>
      <c r="K37" s="102"/>
      <c r="L37" s="91" t="s">
        <v>30</v>
      </c>
    </row>
    <row r="38" spans="5:12" x14ac:dyDescent="0.2">
      <c r="E38" s="176" t="s">
        <v>35</v>
      </c>
      <c r="F38" s="176"/>
      <c r="G38" s="176"/>
      <c r="H38" s="86" t="e">
        <f>H26-H32</f>
        <v>#REF!</v>
      </c>
      <c r="I38" s="89"/>
      <c r="J38" s="89"/>
      <c r="K38" s="89"/>
      <c r="L38" s="92"/>
    </row>
    <row r="39" spans="5:12" x14ac:dyDescent="0.2">
      <c r="E39" s="176" t="s">
        <v>33</v>
      </c>
      <c r="F39" s="176"/>
      <c r="G39" s="176"/>
      <c r="H39" s="86" t="e">
        <f>SUM(H27-H33)</f>
        <v>#REF!</v>
      </c>
      <c r="I39" s="89"/>
      <c r="J39" s="89"/>
      <c r="K39" s="89"/>
      <c r="L39" s="93" t="e">
        <f>SUM(#REF!)</f>
        <v>#REF!</v>
      </c>
    </row>
    <row r="40" spans="5:12" x14ac:dyDescent="0.2">
      <c r="E40" s="176" t="s">
        <v>31</v>
      </c>
      <c r="F40" s="176"/>
      <c r="G40" s="176"/>
      <c r="H40" s="86">
        <f>SUM(H28-H34)</f>
        <v>335485</v>
      </c>
      <c r="I40" s="89"/>
      <c r="J40" s="89"/>
      <c r="K40" s="89"/>
      <c r="L40" s="92"/>
    </row>
    <row r="41" spans="5:12" x14ac:dyDescent="0.2">
      <c r="E41" s="90" t="s">
        <v>39</v>
      </c>
      <c r="F41" s="90"/>
      <c r="G41" s="90"/>
      <c r="H41" s="87" t="e">
        <f>SUM(H40+H39+I39+H38)</f>
        <v>#REF!</v>
      </c>
      <c r="I41" s="88" t="s">
        <v>43</v>
      </c>
      <c r="J41" s="88"/>
      <c r="K41" s="88"/>
      <c r="L41" s="92"/>
    </row>
    <row r="43" spans="5:12" x14ac:dyDescent="0.2">
      <c r="H43" s="85"/>
    </row>
  </sheetData>
  <mergeCells count="26">
    <mergeCell ref="E39:G39"/>
    <mergeCell ref="E40:G40"/>
    <mergeCell ref="E31:I31"/>
    <mergeCell ref="E32:G32"/>
    <mergeCell ref="E33:G33"/>
    <mergeCell ref="E34:G34"/>
    <mergeCell ref="E37:I37"/>
    <mergeCell ref="E38:G38"/>
    <mergeCell ref="E28:G28"/>
    <mergeCell ref="C13:G13"/>
    <mergeCell ref="C14:G14"/>
    <mergeCell ref="R15:T16"/>
    <mergeCell ref="X15:X16"/>
    <mergeCell ref="C16:G16"/>
    <mergeCell ref="C17:G17"/>
    <mergeCell ref="C18:G18"/>
    <mergeCell ref="C19:G19"/>
    <mergeCell ref="E25:I25"/>
    <mergeCell ref="E26:G26"/>
    <mergeCell ref="E27:G27"/>
    <mergeCell ref="A5:B5"/>
    <mergeCell ref="B2:X2"/>
    <mergeCell ref="C3:G3"/>
    <mergeCell ref="H3:L3"/>
    <mergeCell ref="M3:O3"/>
    <mergeCell ref="S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sheetName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Chandrakala D.N.</dc:creator>
  <cp:lastModifiedBy>ganesh wajge</cp:lastModifiedBy>
  <cp:lastPrinted>2018-11-21T13:33:44Z</cp:lastPrinted>
  <dcterms:created xsi:type="dcterms:W3CDTF">2013-04-16T07:30:01Z</dcterms:created>
  <dcterms:modified xsi:type="dcterms:W3CDTF">2022-07-14T07:32:15Z</dcterms:modified>
</cp:coreProperties>
</file>